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e0800711a2915f8/Documents/"/>
    </mc:Choice>
  </mc:AlternateContent>
  <xr:revisionPtr revIDLastSave="114" documentId="8_{57D4401B-7496-BB45-9207-24DF4BDA9C25}" xr6:coauthVersionLast="47" xr6:coauthVersionMax="47" xr10:uidLastSave="{CFFC1F30-C8AE-9248-A969-AF5F32D498F2}"/>
  <bookViews>
    <workbookView xWindow="6340" yWindow="1540" windowWidth="25780" windowHeight="18380" xr2:uid="{FBBBD009-525B-A24C-ADB8-464AC88B72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" l="1"/>
  <c r="B15" i="1"/>
  <c r="B8" i="1"/>
  <c r="B21" i="1"/>
  <c r="B17" i="1"/>
  <c r="B14" i="1"/>
  <c r="B11" i="1"/>
  <c r="B20" i="1" l="1"/>
  <c r="B22" i="1" l="1"/>
</calcChain>
</file>

<file path=xl/sharedStrings.xml><?xml version="1.0" encoding="utf-8"?>
<sst xmlns="http://schemas.openxmlformats.org/spreadsheetml/2006/main" count="19" uniqueCount="19">
  <si>
    <t>2021 Offering</t>
  </si>
  <si>
    <t>Long-Term Cash Bonus</t>
  </si>
  <si>
    <t>Capital Impact from Outstanding Warrants Put</t>
  </si>
  <si>
    <t>Adjusted Capital</t>
  </si>
  <si>
    <t>Fully Diluted Shares Outstanding</t>
  </si>
  <si>
    <t>Fully Diluted BVPS (Pre-Money)</t>
  </si>
  <si>
    <t>Offer Price</t>
  </si>
  <si>
    <t>Shares Offered</t>
  </si>
  <si>
    <t>Total Shares Outstanding (Post-Money)</t>
  </si>
  <si>
    <t>Total Projected Consolidated Equity (Post-Money)</t>
  </si>
  <si>
    <t>Fully Diluted BVPS (Post-Money)</t>
  </si>
  <si>
    <t>TBVS Premium (Pre-Money)</t>
  </si>
  <si>
    <t>TBVS Premium (Post-Money)</t>
  </si>
  <si>
    <t>TBVS Accretion for Existing Shareholders</t>
  </si>
  <si>
    <t>Total Assets @ 9% TCE/TA (No Retained Earnings)</t>
  </si>
  <si>
    <t>Put</t>
  </si>
  <si>
    <t>Total Consolidated Equity (incl. AOCI, 9/30/2020)</t>
  </si>
  <si>
    <t>Warrants (Exercised or Put)</t>
  </si>
  <si>
    <t>Projected Amount Raised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</si>
</sst>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164" formatCode="&quot;$&quot;#,##0.00"/>
    <numFmt numFmtId="169" formatCode="_(&quot;$&quot;* #,##0_);_(&quot;$&quot;* \(#,##0\);_(&quot;$&quot;* &quot;-&quot;??_);_(@_)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42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41" fontId="2" fillId="0" borderId="0" xfId="0" applyNumberFormat="1" applyFont="1" applyAlignment="1">
      <alignment horizontal="center"/>
    </xf>
    <xf numFmtId="169" fontId="2" fillId="0" borderId="0" xfId="0" applyNumberFormat="1" applyFont="1" applyAlignment="1">
      <alignment horizontal="center"/>
    </xf>
    <xf numFmtId="169" fontId="2" fillId="0" borderId="1" xfId="0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E384-4219-614E-B697-C187688CC7BF}">
  <dimension ref="A1:C24"/>
  <sheetViews>
    <sheetView tabSelected="1" zoomScale="110" zoomScaleNormal="110" workbookViewId="0">
      <selection activeCell="D18" sqref="D18"/>
    </sheetView>
  </sheetViews>
  <sheetFormatPr baseColWidth="10" defaultRowHeight="14" x14ac:dyDescent="0.2"/>
  <cols>
    <col min="1" max="1" width="54.6640625" style="1" customWidth="1"/>
    <col min="2" max="2" width="14.33203125" style="2" bestFit="1" customWidth="1"/>
    <col min="3" max="3" width="10.83203125" style="10"/>
    <col min="4" max="4" width="10.83203125" style="1" customWidth="1"/>
    <col min="5" max="16384" width="10.83203125" style="1"/>
  </cols>
  <sheetData>
    <row r="1" spans="1:3" x14ac:dyDescent="0.2">
      <c r="B1" s="8" t="s">
        <v>0</v>
      </c>
    </row>
    <row r="3" spans="1:3" x14ac:dyDescent="0.2">
      <c r="A3" s="1" t="s">
        <v>17</v>
      </c>
      <c r="B3" s="2" t="s">
        <v>15</v>
      </c>
    </row>
    <row r="4" spans="1:3" x14ac:dyDescent="0.2">
      <c r="A4" s="1" t="s">
        <v>18</v>
      </c>
      <c r="B4" s="12">
        <v>100000000</v>
      </c>
    </row>
    <row r="5" spans="1:3" x14ac:dyDescent="0.2">
      <c r="A5" s="1" t="s">
        <v>1</v>
      </c>
      <c r="B5" s="12">
        <v>6000000</v>
      </c>
    </row>
    <row r="6" spans="1:3" x14ac:dyDescent="0.2">
      <c r="A6" s="1" t="s">
        <v>16</v>
      </c>
      <c r="B6" s="12">
        <v>57521343</v>
      </c>
    </row>
    <row r="7" spans="1:3" x14ac:dyDescent="0.2">
      <c r="A7" s="1" t="s">
        <v>2</v>
      </c>
      <c r="B7" s="13">
        <v>-526410.42000000004</v>
      </c>
    </row>
    <row r="8" spans="1:3" x14ac:dyDescent="0.2">
      <c r="A8" s="1" t="s">
        <v>3</v>
      </c>
      <c r="B8" s="12">
        <f>B6+B7</f>
        <v>56994932.579999998</v>
      </c>
      <c r="C8" s="11"/>
    </row>
    <row r="9" spans="1:3" x14ac:dyDescent="0.2">
      <c r="C9" s="11"/>
    </row>
    <row r="10" spans="1:3" x14ac:dyDescent="0.2">
      <c r="A10" s="1" t="s">
        <v>4</v>
      </c>
      <c r="B10" s="3">
        <v>399588</v>
      </c>
    </row>
    <row r="11" spans="1:3" x14ac:dyDescent="0.2">
      <c r="A11" s="1" t="s">
        <v>5</v>
      </c>
      <c r="B11" s="7">
        <f>B8/B10</f>
        <v>142.63424472206373</v>
      </c>
    </row>
    <row r="12" spans="1:3" x14ac:dyDescent="0.2">
      <c r="B12" s="7"/>
    </row>
    <row r="13" spans="1:3" x14ac:dyDescent="0.2">
      <c r="A13" s="1" t="s">
        <v>6</v>
      </c>
      <c r="B13" s="7">
        <v>215</v>
      </c>
    </row>
    <row r="14" spans="1:3" x14ac:dyDescent="0.2">
      <c r="A14" s="1" t="s">
        <v>7</v>
      </c>
      <c r="B14" s="5">
        <f>418605+46512</f>
        <v>465117</v>
      </c>
    </row>
    <row r="15" spans="1:3" x14ac:dyDescent="0.2">
      <c r="A15" s="1" t="s">
        <v>8</v>
      </c>
      <c r="B15" s="3">
        <f>B10+B14</f>
        <v>864705</v>
      </c>
    </row>
    <row r="17" spans="1:2" x14ac:dyDescent="0.2">
      <c r="A17" s="1" t="s">
        <v>9</v>
      </c>
      <c r="B17" s="4">
        <f>B4-B5+B6+B7</f>
        <v>150994932.58000001</v>
      </c>
    </row>
    <row r="18" spans="1:2" x14ac:dyDescent="0.2">
      <c r="A18" s="1" t="s">
        <v>10</v>
      </c>
      <c r="B18" s="7">
        <f>B17/B15</f>
        <v>174.62016824234857</v>
      </c>
    </row>
    <row r="20" spans="1:2" x14ac:dyDescent="0.2">
      <c r="A20" s="1" t="s">
        <v>11</v>
      </c>
      <c r="B20" s="6">
        <f>B13/B11</f>
        <v>1.5073519014942574</v>
      </c>
    </row>
    <row r="21" spans="1:2" x14ac:dyDescent="0.2">
      <c r="A21" s="1" t="s">
        <v>12</v>
      </c>
      <c r="B21" s="6">
        <f>B13/B18</f>
        <v>1.2312438028441814</v>
      </c>
    </row>
    <row r="22" spans="1:2" x14ac:dyDescent="0.2">
      <c r="A22" s="1" t="s">
        <v>13</v>
      </c>
      <c r="B22" s="9">
        <f>(B20-B21)/B21</f>
        <v>0.22425136111326152</v>
      </c>
    </row>
    <row r="24" spans="1:2" x14ac:dyDescent="0.2">
      <c r="A24" s="1" t="s">
        <v>14</v>
      </c>
      <c r="B24" s="4">
        <v>1677721462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Rayson</dc:creator>
  <cp:lastModifiedBy>Allan Rayson</cp:lastModifiedBy>
  <dcterms:created xsi:type="dcterms:W3CDTF">2021-04-22T19:59:36Z</dcterms:created>
  <dcterms:modified xsi:type="dcterms:W3CDTF">2021-12-31T20:12:07Z</dcterms:modified>
</cp:coreProperties>
</file>