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lanrayson/Downloads/"/>
    </mc:Choice>
  </mc:AlternateContent>
  <xr:revisionPtr revIDLastSave="0" documentId="13_ncr:1_{ED77FCAC-191A-D341-B474-5AB651A4697E}" xr6:coauthVersionLast="47" xr6:coauthVersionMax="47" xr10:uidLastSave="{00000000-0000-0000-0000-000000000000}"/>
  <bookViews>
    <workbookView xWindow="14200" yWindow="1160" windowWidth="31360" windowHeight="29540" xr2:uid="{DFBACF98-8E2D-3C45-A727-6DCD955D9456}"/>
  </bookViews>
  <sheets>
    <sheet name="Vendors" sheetId="1" r:id="rId1"/>
    <sheet name="FTE'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2" l="1"/>
  <c r="C23" i="2"/>
  <c r="E21" i="2"/>
  <c r="E19" i="2"/>
  <c r="E17" i="2"/>
  <c r="E15" i="2"/>
  <c r="E13" i="2"/>
  <c r="E11" i="2"/>
  <c r="E9" i="2"/>
  <c r="E7" i="2"/>
  <c r="E5" i="2"/>
  <c r="E74" i="1"/>
  <c r="E72" i="1"/>
  <c r="E73" i="1" s="1"/>
  <c r="C71" i="1"/>
  <c r="E75" i="1" l="1"/>
  <c r="E24" i="2"/>
</calcChain>
</file>

<file path=xl/sharedStrings.xml><?xml version="1.0" encoding="utf-8"?>
<sst xmlns="http://schemas.openxmlformats.org/spreadsheetml/2006/main" count="263" uniqueCount="125">
  <si>
    <t>Community Bank Technology Vendors</t>
  </si>
  <si>
    <t>Category</t>
  </si>
  <si>
    <t>Core Banking</t>
  </si>
  <si>
    <t>Core Deposit Gathering</t>
  </si>
  <si>
    <t>Middleware</t>
  </si>
  <si>
    <t>Data Analytics</t>
  </si>
  <si>
    <t>Non-Interest Revenue</t>
  </si>
  <si>
    <t>Business Spend Management</t>
  </si>
  <si>
    <t>Treasury Management</t>
  </si>
  <si>
    <t>Mortgage</t>
  </si>
  <si>
    <t>Regulatory Diligence and Compliance</t>
  </si>
  <si>
    <t>Loan Management</t>
  </si>
  <si>
    <t>LOS &amp; Documents</t>
  </si>
  <si>
    <t>Bill Pay</t>
  </si>
  <si>
    <t>Wire Transfer</t>
  </si>
  <si>
    <t>Vendor Management &amp; Audit</t>
  </si>
  <si>
    <t>Bank Financials</t>
  </si>
  <si>
    <t>Smiley Technologies</t>
  </si>
  <si>
    <t>Purpose</t>
  </si>
  <si>
    <t>Core, Teller, Network Services</t>
  </si>
  <si>
    <t>Importance</t>
  </si>
  <si>
    <t>Mission Critical</t>
  </si>
  <si>
    <t>Annaul Spend</t>
  </si>
  <si>
    <t>Peer Group</t>
  </si>
  <si>
    <t>High</t>
  </si>
  <si>
    <t>Core10</t>
  </si>
  <si>
    <t>API Infrastructure</t>
  </si>
  <si>
    <t>Low</t>
  </si>
  <si>
    <t>Thoughtspot</t>
  </si>
  <si>
    <t>Digital Onboarding</t>
  </si>
  <si>
    <t>Mantl</t>
  </si>
  <si>
    <t>Accrue</t>
  </si>
  <si>
    <t>Zsuite</t>
  </si>
  <si>
    <t>Plaid</t>
  </si>
  <si>
    <t>Derivative Path</t>
  </si>
  <si>
    <t>ServisFirst</t>
  </si>
  <si>
    <t>Q2</t>
  </si>
  <si>
    <t>Weiland Account Analysis</t>
  </si>
  <si>
    <t>InvoSolutions</t>
  </si>
  <si>
    <t>CINC Systems</t>
  </si>
  <si>
    <t>ICE Mortgage Technology</t>
  </si>
  <si>
    <t>Optimal Blue</t>
  </si>
  <si>
    <t>SimpleNexus</t>
  </si>
  <si>
    <t>Finicity</t>
  </si>
  <si>
    <t>Alloy</t>
  </si>
  <si>
    <t>Abribo</t>
  </si>
  <si>
    <t>Moody's Analytics</t>
  </si>
  <si>
    <t>Prism Data</t>
  </si>
  <si>
    <t>BankLabs</t>
  </si>
  <si>
    <t>Compliance Systems</t>
  </si>
  <si>
    <t>Ncontracts</t>
  </si>
  <si>
    <t>Hawthorn River (Salesforce)</t>
  </si>
  <si>
    <t>ProfitStars</t>
  </si>
  <si>
    <t>Pathfinder Group</t>
  </si>
  <si>
    <t>Tandem</t>
  </si>
  <si>
    <t>AuditBoard</t>
  </si>
  <si>
    <t>Bankers Dashboard (Deluxe)</t>
  </si>
  <si>
    <t># of Vendors</t>
  </si>
  <si>
    <t>Total Technology Vendors</t>
  </si>
  <si>
    <t>Total Technology Spend (Annual)</t>
  </si>
  <si>
    <t>Technology Spend per FTE</t>
  </si>
  <si>
    <t>Data Warehouse</t>
  </si>
  <si>
    <t>Cloud</t>
  </si>
  <si>
    <t>Data Visualization</t>
  </si>
  <si>
    <t>Marketing Data Analytics</t>
  </si>
  <si>
    <t>AWS</t>
  </si>
  <si>
    <t>Cloud, Security &amp; Compute</t>
  </si>
  <si>
    <t>Consumer Account Opening</t>
  </si>
  <si>
    <t>Commercial Account Opening</t>
  </si>
  <si>
    <t>Commercial Escrow</t>
  </si>
  <si>
    <t>Interest Rate Derivatives, FX</t>
  </si>
  <si>
    <t>Business Card Spend Management</t>
  </si>
  <si>
    <t>Commercial Treasury</t>
  </si>
  <si>
    <t>Commercial Account Analysis</t>
  </si>
  <si>
    <t>Customer Experience</t>
  </si>
  <si>
    <t>Association Banking</t>
  </si>
  <si>
    <t>Mortgage Core</t>
  </si>
  <si>
    <t>Mortgage Pricing</t>
  </si>
  <si>
    <t>Mortgage Onboarding</t>
  </si>
  <si>
    <t>Mortgage Diligence</t>
  </si>
  <si>
    <t>Account Opening Diligence</t>
  </si>
  <si>
    <t>Fraud Detection</t>
  </si>
  <si>
    <t>Commercial Underwriting</t>
  </si>
  <si>
    <t>Consumer Lending</t>
  </si>
  <si>
    <t>Construction Loan Management</t>
  </si>
  <si>
    <t>Loan Origination System</t>
  </si>
  <si>
    <t>Documentation</t>
  </si>
  <si>
    <t>Intranet</t>
  </si>
  <si>
    <t>Consumer BillPay</t>
  </si>
  <si>
    <t>Wires</t>
  </si>
  <si>
    <t>Vendor Management</t>
  </si>
  <si>
    <t>Board Compliance</t>
  </si>
  <si>
    <t>Core Sytems Spending (per Account)</t>
  </si>
  <si>
    <t>Strategic Spend (% of Revenue)</t>
  </si>
  <si>
    <t>Contract (Years)</t>
  </si>
  <si>
    <t>Median</t>
  </si>
  <si>
    <t>Secondary</t>
  </si>
  <si>
    <t>Community Banking FTE Allocations</t>
  </si>
  <si>
    <t>Line of Business</t>
  </si>
  <si>
    <t>Executive Management</t>
  </si>
  <si>
    <t>Marketing</t>
  </si>
  <si>
    <t>Human Resources</t>
  </si>
  <si>
    <t>Finance and Accounting</t>
  </si>
  <si>
    <t>Compliance and Risk Management</t>
  </si>
  <si>
    <t>Information Technology</t>
  </si>
  <si>
    <t>Operations</t>
  </si>
  <si>
    <t>Lending</t>
  </si>
  <si>
    <t>Retail Banking</t>
  </si>
  <si>
    <t>Tellers, personal bankers, and branch managers</t>
  </si>
  <si>
    <t>CEO, CFO, and other C-suite positions</t>
  </si>
  <si>
    <t>Community outreach, promotional activities, and customer acquisition</t>
  </si>
  <si>
    <t>Recruitment, training, and employee relations</t>
  </si>
  <si>
    <t>Financial reporting, budgeting, and treasury management</t>
  </si>
  <si>
    <t>Regulatory compliance officers and risk analysts</t>
  </si>
  <si>
    <t>Systems maintenance, cybersecurity, and digital banking support</t>
  </si>
  <si>
    <t>Back-office support, transaction processing, and account maintenance</t>
  </si>
  <si>
    <t>Commercial, residential, and consumer loan officers</t>
  </si>
  <si>
    <t>Description</t>
  </si>
  <si>
    <t>FTE's</t>
  </si>
  <si>
    <t>Expense</t>
  </si>
  <si>
    <t>Total FTE's</t>
  </si>
  <si>
    <t>Total Compensation</t>
  </si>
  <si>
    <t>Compensation (% of Revenue)</t>
  </si>
  <si>
    <t>Total Compensation (Avg.)</t>
  </si>
  <si>
    <t>Annual 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</si>
</sst>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7" formatCode="_(&quot;$&quot;* #,##0_);_(&quot;$&quot;* \(#,##0\);_(&quot;$&quot;* &quot;-&quot;??_);_(@_)"/>
    <numFmt numFmtId="174" formatCode="_(* #,##0_);_(* \(#,##0\);_(* &quot;-&quot;??_);_(@_)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u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167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7" fontId="0" fillId="0" borderId="1" xfId="0" applyNumberFormat="1" applyBorder="1"/>
    <xf numFmtId="167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center"/>
    </xf>
    <xf numFmtId="10" fontId="0" fillId="0" borderId="0" xfId="2" applyNumberFormat="1" applyFo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74" fontId="0" fillId="0" borderId="0" xfId="1" applyNumberFormat="1" applyFont="1" applyAlignment="1">
      <alignment horizontal="right"/>
    </xf>
    <xf numFmtId="44" fontId="0" fillId="0" borderId="0" xfId="0" applyNumberFormat="1" applyAlignment="1">
      <alignment horizontal="right"/>
    </xf>
    <xf numFmtId="10" fontId="0" fillId="0" borderId="0" xfId="2" applyNumberFormat="1" applyFont="1" applyAlignment="1">
      <alignment horizontal="right"/>
    </xf>
    <xf numFmtId="167" fontId="0" fillId="0" borderId="1" xfId="0" applyNumberForma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13F82-A4B7-9C49-B297-E63D3999FF45}">
  <dimension ref="A1:G75"/>
  <sheetViews>
    <sheetView tabSelected="1" workbookViewId="0">
      <selection activeCell="D82" sqref="D82"/>
    </sheetView>
  </sheetViews>
  <sheetFormatPr baseColWidth="10" defaultRowHeight="16" x14ac:dyDescent="0.2"/>
  <cols>
    <col min="1" max="1" width="41" customWidth="1"/>
    <col min="2" max="2" width="38.1640625" customWidth="1"/>
    <col min="3" max="3" width="14" style="4" customWidth="1"/>
    <col min="4" max="4" width="22" style="4" customWidth="1"/>
    <col min="5" max="5" width="20.1640625" style="4" customWidth="1"/>
    <col min="6" max="6" width="20.5" style="4" customWidth="1"/>
    <col min="7" max="7" width="15.83203125" style="4" customWidth="1"/>
  </cols>
  <sheetData>
    <row r="1" spans="1:7" x14ac:dyDescent="0.2">
      <c r="A1" s="1" t="s">
        <v>0</v>
      </c>
    </row>
    <row r="3" spans="1:7" x14ac:dyDescent="0.2">
      <c r="A3" s="2" t="s">
        <v>1</v>
      </c>
    </row>
    <row r="5" spans="1:7" x14ac:dyDescent="0.2">
      <c r="A5" s="2" t="s">
        <v>2</v>
      </c>
      <c r="B5" s="2" t="s">
        <v>18</v>
      </c>
      <c r="C5" s="5" t="s">
        <v>57</v>
      </c>
      <c r="D5" s="5" t="s">
        <v>20</v>
      </c>
      <c r="E5" s="5" t="s">
        <v>124</v>
      </c>
      <c r="F5" s="5" t="s">
        <v>23</v>
      </c>
      <c r="G5" s="5" t="s">
        <v>94</v>
      </c>
    </row>
    <row r="6" spans="1:7" x14ac:dyDescent="0.2">
      <c r="A6" t="s">
        <v>17</v>
      </c>
      <c r="B6" t="s">
        <v>19</v>
      </c>
      <c r="C6" s="4">
        <v>1</v>
      </c>
      <c r="D6" s="4" t="s">
        <v>21</v>
      </c>
      <c r="E6" s="8">
        <v>4500000</v>
      </c>
      <c r="F6" s="4" t="s">
        <v>24</v>
      </c>
      <c r="G6" s="9">
        <v>1.5</v>
      </c>
    </row>
    <row r="8" spans="1:7" x14ac:dyDescent="0.2">
      <c r="A8" s="2" t="s">
        <v>4</v>
      </c>
      <c r="B8" s="2" t="s">
        <v>18</v>
      </c>
      <c r="C8" s="5"/>
      <c r="D8" s="5" t="s">
        <v>20</v>
      </c>
      <c r="E8" s="5" t="s">
        <v>22</v>
      </c>
      <c r="F8" s="5" t="s">
        <v>23</v>
      </c>
      <c r="G8" s="5" t="s">
        <v>94</v>
      </c>
    </row>
    <row r="9" spans="1:7" x14ac:dyDescent="0.2">
      <c r="A9" t="s">
        <v>25</v>
      </c>
      <c r="B9" t="s">
        <v>26</v>
      </c>
      <c r="C9" s="4">
        <v>1</v>
      </c>
      <c r="D9" s="4" t="s">
        <v>21</v>
      </c>
      <c r="E9" s="8">
        <v>350000</v>
      </c>
      <c r="F9" s="4" t="s">
        <v>95</v>
      </c>
      <c r="G9" s="9">
        <v>1.5</v>
      </c>
    </row>
    <row r="11" spans="1:7" x14ac:dyDescent="0.2">
      <c r="A11" s="2" t="s">
        <v>5</v>
      </c>
      <c r="B11" s="2" t="s">
        <v>18</v>
      </c>
      <c r="C11" s="5"/>
      <c r="D11" s="5" t="s">
        <v>20</v>
      </c>
      <c r="E11" s="5" t="s">
        <v>22</v>
      </c>
      <c r="F11" s="5" t="s">
        <v>23</v>
      </c>
      <c r="G11" s="5" t="s">
        <v>94</v>
      </c>
    </row>
    <row r="12" spans="1:7" x14ac:dyDescent="0.2">
      <c r="A12" t="s">
        <v>25</v>
      </c>
      <c r="B12" t="s">
        <v>61</v>
      </c>
      <c r="C12" s="4">
        <v>1</v>
      </c>
      <c r="D12" s="4" t="s">
        <v>21</v>
      </c>
      <c r="E12" s="8">
        <v>350000</v>
      </c>
      <c r="F12" s="4" t="s">
        <v>24</v>
      </c>
      <c r="G12" s="9">
        <v>2.5</v>
      </c>
    </row>
    <row r="13" spans="1:7" x14ac:dyDescent="0.2">
      <c r="A13" t="s">
        <v>28</v>
      </c>
      <c r="B13" t="s">
        <v>63</v>
      </c>
      <c r="C13" s="4">
        <v>1</v>
      </c>
      <c r="D13" s="4" t="s">
        <v>21</v>
      </c>
      <c r="E13" s="8">
        <v>125000</v>
      </c>
      <c r="F13" s="4" t="s">
        <v>27</v>
      </c>
      <c r="G13" s="9">
        <v>2</v>
      </c>
    </row>
    <row r="14" spans="1:7" x14ac:dyDescent="0.2">
      <c r="A14" t="s">
        <v>29</v>
      </c>
      <c r="B14" t="s">
        <v>64</v>
      </c>
      <c r="C14" s="4">
        <v>1</v>
      </c>
      <c r="D14" s="4" t="s">
        <v>21</v>
      </c>
      <c r="E14" s="8">
        <v>85000</v>
      </c>
      <c r="F14" s="4" t="s">
        <v>27</v>
      </c>
      <c r="G14" s="9">
        <v>1.5</v>
      </c>
    </row>
    <row r="16" spans="1:7" x14ac:dyDescent="0.2">
      <c r="A16" s="2" t="s">
        <v>62</v>
      </c>
      <c r="B16" s="2" t="s">
        <v>18</v>
      </c>
      <c r="C16" s="5"/>
      <c r="D16" s="5" t="s">
        <v>20</v>
      </c>
      <c r="E16" s="5" t="s">
        <v>22</v>
      </c>
      <c r="F16" s="5" t="s">
        <v>23</v>
      </c>
      <c r="G16" s="5" t="s">
        <v>94</v>
      </c>
    </row>
    <row r="17" spans="1:7" x14ac:dyDescent="0.2">
      <c r="A17" t="s">
        <v>65</v>
      </c>
      <c r="B17" t="s">
        <v>66</v>
      </c>
      <c r="D17" s="4" t="s">
        <v>21</v>
      </c>
      <c r="E17" s="8">
        <v>150000</v>
      </c>
      <c r="F17" s="4" t="s">
        <v>95</v>
      </c>
      <c r="G17" s="9">
        <v>1.5</v>
      </c>
    </row>
    <row r="19" spans="1:7" x14ac:dyDescent="0.2">
      <c r="A19" s="2" t="s">
        <v>3</v>
      </c>
      <c r="B19" s="2" t="s">
        <v>18</v>
      </c>
      <c r="C19" s="5"/>
      <c r="D19" s="5" t="s">
        <v>20</v>
      </c>
      <c r="E19" s="5" t="s">
        <v>22</v>
      </c>
      <c r="F19" s="5" t="s">
        <v>23</v>
      </c>
      <c r="G19" s="5" t="s">
        <v>94</v>
      </c>
    </row>
    <row r="20" spans="1:7" x14ac:dyDescent="0.2">
      <c r="A20" t="s">
        <v>30</v>
      </c>
      <c r="B20" t="s">
        <v>67</v>
      </c>
      <c r="C20" s="4">
        <v>1</v>
      </c>
      <c r="D20" s="4" t="s">
        <v>21</v>
      </c>
      <c r="E20" s="8">
        <v>350000</v>
      </c>
      <c r="F20" s="4" t="s">
        <v>24</v>
      </c>
      <c r="G20" s="9">
        <v>3</v>
      </c>
    </row>
    <row r="21" spans="1:7" x14ac:dyDescent="0.2">
      <c r="A21" t="s">
        <v>31</v>
      </c>
      <c r="B21" t="s">
        <v>68</v>
      </c>
      <c r="C21" s="4">
        <v>1</v>
      </c>
      <c r="D21" s="4" t="s">
        <v>21</v>
      </c>
      <c r="E21" s="8">
        <v>150000</v>
      </c>
      <c r="F21" s="4" t="s">
        <v>95</v>
      </c>
      <c r="G21" s="9">
        <v>2</v>
      </c>
    </row>
    <row r="22" spans="1:7" x14ac:dyDescent="0.2">
      <c r="A22" t="s">
        <v>32</v>
      </c>
      <c r="B22" t="s">
        <v>69</v>
      </c>
      <c r="C22" s="4">
        <v>1</v>
      </c>
      <c r="D22" s="4" t="s">
        <v>21</v>
      </c>
      <c r="E22" s="8">
        <v>100000</v>
      </c>
      <c r="F22" s="4" t="s">
        <v>27</v>
      </c>
      <c r="G22" s="9">
        <v>2</v>
      </c>
    </row>
    <row r="23" spans="1:7" x14ac:dyDescent="0.2">
      <c r="A23" t="s">
        <v>33</v>
      </c>
      <c r="B23" t="s">
        <v>67</v>
      </c>
      <c r="C23" s="4">
        <v>1</v>
      </c>
      <c r="D23" s="4" t="s">
        <v>21</v>
      </c>
      <c r="E23" s="8">
        <v>25000</v>
      </c>
      <c r="F23" s="4" t="s">
        <v>27</v>
      </c>
      <c r="G23" s="9">
        <v>2</v>
      </c>
    </row>
    <row r="25" spans="1:7" hidden="1" x14ac:dyDescent="0.2"/>
    <row r="26" spans="1:7" hidden="1" x14ac:dyDescent="0.2">
      <c r="A26" s="2" t="s">
        <v>6</v>
      </c>
      <c r="B26" s="2" t="s">
        <v>18</v>
      </c>
      <c r="C26" s="5"/>
      <c r="D26" s="5" t="s">
        <v>20</v>
      </c>
      <c r="E26" s="5" t="s">
        <v>22</v>
      </c>
      <c r="F26" s="5" t="s">
        <v>23</v>
      </c>
      <c r="G26" s="5" t="s">
        <v>94</v>
      </c>
    </row>
    <row r="27" spans="1:7" hidden="1" x14ac:dyDescent="0.2">
      <c r="A27" t="s">
        <v>34</v>
      </c>
      <c r="B27" t="s">
        <v>70</v>
      </c>
      <c r="C27" s="4">
        <v>1</v>
      </c>
      <c r="D27" s="4" t="s">
        <v>21</v>
      </c>
      <c r="E27" s="8">
        <v>50000</v>
      </c>
      <c r="F27" s="4" t="s">
        <v>27</v>
      </c>
      <c r="G27" s="9">
        <v>1</v>
      </c>
    </row>
    <row r="28" spans="1:7" hidden="1" x14ac:dyDescent="0.2"/>
    <row r="29" spans="1:7" hidden="1" x14ac:dyDescent="0.2">
      <c r="A29" s="2" t="s">
        <v>7</v>
      </c>
      <c r="B29" s="2" t="s">
        <v>18</v>
      </c>
      <c r="C29" s="5"/>
      <c r="D29" s="5" t="s">
        <v>20</v>
      </c>
      <c r="E29" s="5" t="s">
        <v>22</v>
      </c>
      <c r="F29" s="5" t="s">
        <v>23</v>
      </c>
      <c r="G29" s="5" t="s">
        <v>94</v>
      </c>
    </row>
    <row r="30" spans="1:7" hidden="1" x14ac:dyDescent="0.2">
      <c r="A30" t="s">
        <v>35</v>
      </c>
      <c r="B30" t="s">
        <v>71</v>
      </c>
      <c r="C30" s="4">
        <v>1</v>
      </c>
      <c r="D30" s="4" t="s">
        <v>21</v>
      </c>
      <c r="E30" s="8">
        <v>100000</v>
      </c>
      <c r="F30" s="4" t="s">
        <v>27</v>
      </c>
      <c r="G30" s="9">
        <v>2</v>
      </c>
    </row>
    <row r="31" spans="1:7" hidden="1" x14ac:dyDescent="0.2"/>
    <row r="32" spans="1:7" x14ac:dyDescent="0.2">
      <c r="A32" s="2" t="s">
        <v>8</v>
      </c>
      <c r="B32" s="2" t="s">
        <v>18</v>
      </c>
      <c r="C32" s="5"/>
      <c r="D32" s="5" t="s">
        <v>20</v>
      </c>
      <c r="E32" s="5" t="s">
        <v>22</v>
      </c>
      <c r="F32" s="5" t="s">
        <v>23</v>
      </c>
      <c r="G32" s="5" t="s">
        <v>94</v>
      </c>
    </row>
    <row r="33" spans="1:7" x14ac:dyDescent="0.2">
      <c r="A33" t="s">
        <v>36</v>
      </c>
      <c r="B33" t="s">
        <v>72</v>
      </c>
      <c r="C33" s="4">
        <v>1</v>
      </c>
      <c r="D33" s="4" t="s">
        <v>21</v>
      </c>
      <c r="E33" s="8">
        <v>850000</v>
      </c>
      <c r="F33" s="4" t="s">
        <v>95</v>
      </c>
      <c r="G33" s="9">
        <v>2.5</v>
      </c>
    </row>
    <row r="34" spans="1:7" x14ac:dyDescent="0.2">
      <c r="A34" t="s">
        <v>37</v>
      </c>
      <c r="B34" t="s">
        <v>73</v>
      </c>
      <c r="C34" s="4">
        <v>1</v>
      </c>
      <c r="D34" s="4" t="s">
        <v>21</v>
      </c>
      <c r="E34" s="8">
        <v>50000</v>
      </c>
      <c r="F34" s="4" t="s">
        <v>27</v>
      </c>
      <c r="G34" s="9">
        <v>2</v>
      </c>
    </row>
    <row r="35" spans="1:7" x14ac:dyDescent="0.2">
      <c r="A35" t="s">
        <v>38</v>
      </c>
      <c r="B35" t="s">
        <v>74</v>
      </c>
      <c r="C35" s="4">
        <v>1</v>
      </c>
      <c r="D35" s="4" t="s">
        <v>21</v>
      </c>
      <c r="E35" s="8">
        <v>50000</v>
      </c>
      <c r="F35" s="4" t="s">
        <v>27</v>
      </c>
      <c r="G35" s="9">
        <v>2</v>
      </c>
    </row>
    <row r="36" spans="1:7" x14ac:dyDescent="0.2">
      <c r="A36" t="s">
        <v>39</v>
      </c>
      <c r="B36" t="s">
        <v>75</v>
      </c>
      <c r="C36" s="4">
        <v>1</v>
      </c>
      <c r="D36" s="4" t="s">
        <v>21</v>
      </c>
      <c r="E36" s="8">
        <v>50000</v>
      </c>
      <c r="F36" s="4" t="s">
        <v>27</v>
      </c>
      <c r="G36" s="9">
        <v>2.5</v>
      </c>
    </row>
    <row r="38" spans="1:7" x14ac:dyDescent="0.2">
      <c r="A38" s="2" t="s">
        <v>9</v>
      </c>
      <c r="B38" s="2" t="s">
        <v>18</v>
      </c>
      <c r="C38" s="5"/>
      <c r="D38" s="5" t="s">
        <v>20</v>
      </c>
      <c r="E38" s="5" t="s">
        <v>22</v>
      </c>
      <c r="F38" s="5" t="s">
        <v>23</v>
      </c>
      <c r="G38" s="5" t="s">
        <v>94</v>
      </c>
    </row>
    <row r="39" spans="1:7" x14ac:dyDescent="0.2">
      <c r="A39" t="s">
        <v>40</v>
      </c>
      <c r="B39" t="s">
        <v>76</v>
      </c>
      <c r="C39" s="4">
        <v>1</v>
      </c>
      <c r="D39" s="4" t="s">
        <v>21</v>
      </c>
      <c r="E39" s="8">
        <v>200000</v>
      </c>
      <c r="F39" s="4" t="s">
        <v>27</v>
      </c>
      <c r="G39" s="9">
        <v>3</v>
      </c>
    </row>
    <row r="40" spans="1:7" x14ac:dyDescent="0.2">
      <c r="A40" t="s">
        <v>41</v>
      </c>
      <c r="B40" t="s">
        <v>77</v>
      </c>
      <c r="C40" s="4">
        <v>1</v>
      </c>
      <c r="D40" s="4" t="s">
        <v>21</v>
      </c>
      <c r="E40" s="8">
        <v>50000</v>
      </c>
      <c r="F40" s="4" t="s">
        <v>27</v>
      </c>
      <c r="G40" s="9">
        <v>2</v>
      </c>
    </row>
    <row r="41" spans="1:7" x14ac:dyDescent="0.2">
      <c r="A41" t="s">
        <v>42</v>
      </c>
      <c r="B41" t="s">
        <v>78</v>
      </c>
      <c r="C41" s="4">
        <v>1</v>
      </c>
      <c r="D41" s="4" t="s">
        <v>21</v>
      </c>
      <c r="E41" s="8">
        <v>50000</v>
      </c>
      <c r="F41" s="4" t="s">
        <v>27</v>
      </c>
      <c r="G41" s="9">
        <v>2</v>
      </c>
    </row>
    <row r="43" spans="1:7" x14ac:dyDescent="0.2">
      <c r="A43" s="2" t="s">
        <v>10</v>
      </c>
      <c r="B43" s="2" t="s">
        <v>18</v>
      </c>
      <c r="C43" s="5"/>
      <c r="D43" s="5" t="s">
        <v>20</v>
      </c>
      <c r="E43" s="5" t="s">
        <v>22</v>
      </c>
      <c r="F43" s="5" t="s">
        <v>23</v>
      </c>
      <c r="G43" s="5" t="s">
        <v>94</v>
      </c>
    </row>
    <row r="44" spans="1:7" x14ac:dyDescent="0.2">
      <c r="A44" t="s">
        <v>43</v>
      </c>
      <c r="B44" t="s">
        <v>79</v>
      </c>
      <c r="C44" s="4">
        <v>1</v>
      </c>
      <c r="D44" s="4" t="s">
        <v>21</v>
      </c>
      <c r="E44" s="8">
        <v>25000</v>
      </c>
      <c r="F44" s="4" t="s">
        <v>27</v>
      </c>
      <c r="G44" s="9">
        <v>3</v>
      </c>
    </row>
    <row r="45" spans="1:7" x14ac:dyDescent="0.2">
      <c r="A45" t="s">
        <v>44</v>
      </c>
      <c r="B45" t="s">
        <v>80</v>
      </c>
      <c r="C45" s="4">
        <v>1</v>
      </c>
      <c r="D45" s="4" t="s">
        <v>21</v>
      </c>
      <c r="E45" s="8">
        <v>75000</v>
      </c>
      <c r="F45" s="4" t="s">
        <v>27</v>
      </c>
      <c r="G45" s="9">
        <v>2</v>
      </c>
    </row>
    <row r="46" spans="1:7" x14ac:dyDescent="0.2">
      <c r="A46" t="s">
        <v>45</v>
      </c>
      <c r="B46" t="s">
        <v>81</v>
      </c>
      <c r="C46" s="4">
        <v>1</v>
      </c>
      <c r="D46" s="4" t="s">
        <v>21</v>
      </c>
      <c r="E46" s="8">
        <v>180000</v>
      </c>
      <c r="F46" s="4" t="s">
        <v>95</v>
      </c>
      <c r="G46" s="9">
        <v>5.5</v>
      </c>
    </row>
    <row r="47" spans="1:7" x14ac:dyDescent="0.2">
      <c r="A47" t="s">
        <v>46</v>
      </c>
      <c r="B47" t="s">
        <v>82</v>
      </c>
      <c r="C47" s="4">
        <v>1</v>
      </c>
      <c r="D47" s="4" t="s">
        <v>21</v>
      </c>
      <c r="E47" s="8">
        <v>50000</v>
      </c>
      <c r="F47" s="4" t="s">
        <v>27</v>
      </c>
      <c r="G47" s="9">
        <v>2</v>
      </c>
    </row>
    <row r="48" spans="1:7" x14ac:dyDescent="0.2">
      <c r="A48" t="s">
        <v>47</v>
      </c>
      <c r="B48" t="s">
        <v>83</v>
      </c>
      <c r="C48" s="4">
        <v>1</v>
      </c>
      <c r="D48" s="4" t="s">
        <v>96</v>
      </c>
      <c r="E48" s="8">
        <v>25000</v>
      </c>
      <c r="F48" s="4" t="s">
        <v>27</v>
      </c>
      <c r="G48" s="9">
        <v>1.5</v>
      </c>
    </row>
    <row r="50" spans="1:7" x14ac:dyDescent="0.2">
      <c r="A50" s="2" t="s">
        <v>11</v>
      </c>
      <c r="B50" s="2" t="s">
        <v>18</v>
      </c>
      <c r="C50" s="5"/>
      <c r="D50" s="5" t="s">
        <v>20</v>
      </c>
      <c r="E50" s="5" t="s">
        <v>22</v>
      </c>
      <c r="F50" s="5" t="s">
        <v>23</v>
      </c>
      <c r="G50" s="5" t="s">
        <v>94</v>
      </c>
    </row>
    <row r="51" spans="1:7" x14ac:dyDescent="0.2">
      <c r="A51" t="s">
        <v>48</v>
      </c>
      <c r="B51" t="s">
        <v>84</v>
      </c>
      <c r="C51" s="4">
        <v>1</v>
      </c>
      <c r="D51" s="4" t="s">
        <v>96</v>
      </c>
      <c r="E51" s="8">
        <v>50000</v>
      </c>
      <c r="F51" s="4" t="s">
        <v>27</v>
      </c>
      <c r="G51" s="9">
        <v>1.5</v>
      </c>
    </row>
    <row r="53" spans="1:7" x14ac:dyDescent="0.2">
      <c r="A53" s="2" t="s">
        <v>12</v>
      </c>
      <c r="B53" s="2" t="s">
        <v>18</v>
      </c>
      <c r="C53" s="5"/>
      <c r="D53" s="5" t="s">
        <v>20</v>
      </c>
      <c r="E53" s="5" t="s">
        <v>22</v>
      </c>
      <c r="F53" s="5" t="s">
        <v>23</v>
      </c>
      <c r="G53" s="5" t="s">
        <v>94</v>
      </c>
    </row>
    <row r="54" spans="1:7" x14ac:dyDescent="0.2">
      <c r="A54" t="s">
        <v>51</v>
      </c>
      <c r="B54" t="s">
        <v>85</v>
      </c>
      <c r="C54" s="4">
        <v>1</v>
      </c>
      <c r="D54" s="4" t="s">
        <v>21</v>
      </c>
      <c r="E54" s="8">
        <v>280000</v>
      </c>
      <c r="F54" s="4" t="s">
        <v>27</v>
      </c>
      <c r="G54" s="9">
        <v>2.5</v>
      </c>
    </row>
    <row r="55" spans="1:7" x14ac:dyDescent="0.2">
      <c r="A55" t="s">
        <v>49</v>
      </c>
      <c r="B55" t="s">
        <v>86</v>
      </c>
      <c r="C55" s="4">
        <v>1</v>
      </c>
      <c r="D55" s="4" t="s">
        <v>21</v>
      </c>
      <c r="E55" s="8">
        <v>75000</v>
      </c>
      <c r="F55" s="4" t="s">
        <v>27</v>
      </c>
      <c r="G55" s="9">
        <v>1.5</v>
      </c>
    </row>
    <row r="56" spans="1:7" x14ac:dyDescent="0.2">
      <c r="A56" t="s">
        <v>50</v>
      </c>
      <c r="B56" t="s">
        <v>87</v>
      </c>
      <c r="C56" s="4">
        <v>1</v>
      </c>
      <c r="D56" s="4" t="s">
        <v>21</v>
      </c>
      <c r="E56" s="8">
        <v>75000</v>
      </c>
      <c r="F56" s="4" t="s">
        <v>27</v>
      </c>
      <c r="G56" s="9">
        <v>1.5</v>
      </c>
    </row>
    <row r="58" spans="1:7" x14ac:dyDescent="0.2">
      <c r="A58" s="2" t="s">
        <v>13</v>
      </c>
      <c r="B58" s="2" t="s">
        <v>18</v>
      </c>
      <c r="C58" s="5"/>
      <c r="D58" s="5" t="s">
        <v>20</v>
      </c>
      <c r="E58" s="5" t="s">
        <v>22</v>
      </c>
      <c r="F58" s="5" t="s">
        <v>23</v>
      </c>
      <c r="G58" s="5" t="s">
        <v>94</v>
      </c>
    </row>
    <row r="59" spans="1:7" x14ac:dyDescent="0.2">
      <c r="A59" t="s">
        <v>52</v>
      </c>
      <c r="B59" t="s">
        <v>88</v>
      </c>
      <c r="C59" s="4">
        <v>1</v>
      </c>
      <c r="D59" s="4" t="s">
        <v>21</v>
      </c>
      <c r="E59" s="8">
        <v>50000</v>
      </c>
      <c r="F59" s="4" t="s">
        <v>27</v>
      </c>
      <c r="G59" s="9">
        <v>1.5</v>
      </c>
    </row>
    <row r="61" spans="1:7" x14ac:dyDescent="0.2">
      <c r="A61" s="2" t="s">
        <v>14</v>
      </c>
      <c r="B61" s="2" t="s">
        <v>18</v>
      </c>
      <c r="C61" s="5"/>
      <c r="D61" s="5" t="s">
        <v>20</v>
      </c>
      <c r="E61" s="5" t="s">
        <v>22</v>
      </c>
      <c r="F61" s="5" t="s">
        <v>23</v>
      </c>
      <c r="G61" s="5" t="s">
        <v>94</v>
      </c>
    </row>
    <row r="62" spans="1:7" x14ac:dyDescent="0.2">
      <c r="A62" t="s">
        <v>53</v>
      </c>
      <c r="B62" t="s">
        <v>89</v>
      </c>
      <c r="C62" s="4">
        <v>1</v>
      </c>
      <c r="D62" s="4" t="s">
        <v>21</v>
      </c>
      <c r="E62" s="8">
        <v>50000</v>
      </c>
      <c r="F62" s="4" t="s">
        <v>27</v>
      </c>
      <c r="G62" s="9">
        <v>2</v>
      </c>
    </row>
    <row r="64" spans="1:7" x14ac:dyDescent="0.2">
      <c r="A64" s="2" t="s">
        <v>15</v>
      </c>
      <c r="B64" s="2" t="s">
        <v>18</v>
      </c>
      <c r="C64" s="5"/>
      <c r="D64" s="5" t="s">
        <v>20</v>
      </c>
      <c r="E64" s="5" t="s">
        <v>22</v>
      </c>
      <c r="F64" s="5" t="s">
        <v>23</v>
      </c>
      <c r="G64" s="5" t="s">
        <v>94</v>
      </c>
    </row>
    <row r="65" spans="1:7" x14ac:dyDescent="0.2">
      <c r="A65" t="s">
        <v>54</v>
      </c>
      <c r="B65" t="s">
        <v>90</v>
      </c>
      <c r="C65" s="4">
        <v>1</v>
      </c>
      <c r="D65" s="4" t="s">
        <v>96</v>
      </c>
      <c r="E65" s="8">
        <v>100000</v>
      </c>
      <c r="F65" s="4" t="s">
        <v>27</v>
      </c>
      <c r="G65" s="10">
        <v>2</v>
      </c>
    </row>
    <row r="66" spans="1:7" x14ac:dyDescent="0.2">
      <c r="A66" t="s">
        <v>55</v>
      </c>
      <c r="B66" t="s">
        <v>91</v>
      </c>
      <c r="C66" s="4">
        <v>1</v>
      </c>
      <c r="D66" s="4" t="s">
        <v>96</v>
      </c>
      <c r="E66" s="8">
        <v>50000</v>
      </c>
      <c r="F66" s="4" t="s">
        <v>27</v>
      </c>
      <c r="G66" s="10">
        <v>1.5</v>
      </c>
    </row>
    <row r="68" spans="1:7" x14ac:dyDescent="0.2">
      <c r="A68" s="2" t="s">
        <v>16</v>
      </c>
      <c r="B68" s="2" t="s">
        <v>18</v>
      </c>
      <c r="C68" s="5"/>
      <c r="D68" s="5" t="s">
        <v>20</v>
      </c>
      <c r="E68" s="5" t="s">
        <v>22</v>
      </c>
      <c r="F68" s="5" t="s">
        <v>23</v>
      </c>
      <c r="G68" s="5" t="s">
        <v>94</v>
      </c>
    </row>
    <row r="69" spans="1:7" x14ac:dyDescent="0.2">
      <c r="A69" t="s">
        <v>56</v>
      </c>
      <c r="B69" t="s">
        <v>16</v>
      </c>
      <c r="C69" s="6">
        <v>1</v>
      </c>
      <c r="D69" s="4" t="s">
        <v>96</v>
      </c>
      <c r="E69" s="18">
        <v>75000</v>
      </c>
      <c r="F69" s="4" t="s">
        <v>27</v>
      </c>
      <c r="G69" s="10">
        <v>1.5</v>
      </c>
    </row>
    <row r="71" spans="1:7" x14ac:dyDescent="0.2">
      <c r="A71" t="s">
        <v>58</v>
      </c>
      <c r="B71" s="12"/>
      <c r="C71" s="4">
        <f>SUM(C6:C70)</f>
        <v>32</v>
      </c>
      <c r="D71" s="12"/>
      <c r="E71" s="12"/>
      <c r="F71" s="12">
        <v>40</v>
      </c>
      <c r="G71" s="13"/>
    </row>
    <row r="72" spans="1:7" x14ac:dyDescent="0.2">
      <c r="A72" t="s">
        <v>59</v>
      </c>
      <c r="B72" s="12"/>
      <c r="D72" s="12"/>
      <c r="E72" s="14">
        <f>E6+E9+E12+E13+E14+E20+E21+E22+E23+E27+E30+E33+E34+E35+E36+E39+E40+E41+E44+E45+E46+E47+E48+E51+E54+E55+E56+E59+E62+E65+E66+E69</f>
        <v>8645000</v>
      </c>
      <c r="F72" s="14">
        <v>7000000</v>
      </c>
      <c r="G72" s="12"/>
    </row>
    <row r="73" spans="1:7" x14ac:dyDescent="0.2">
      <c r="A73" t="s">
        <v>60</v>
      </c>
      <c r="B73" s="15">
        <v>315</v>
      </c>
      <c r="D73" s="12"/>
      <c r="E73" s="16">
        <f>E72/B73</f>
        <v>27444.444444444445</v>
      </c>
      <c r="F73" s="14">
        <v>4095</v>
      </c>
      <c r="G73" s="12"/>
    </row>
    <row r="74" spans="1:7" x14ac:dyDescent="0.2">
      <c r="A74" t="s">
        <v>92</v>
      </c>
      <c r="B74" s="15">
        <v>15000</v>
      </c>
      <c r="D74" s="12"/>
      <c r="E74" s="14">
        <f>E6/B74</f>
        <v>300</v>
      </c>
      <c r="F74" s="16">
        <v>25</v>
      </c>
      <c r="G74" s="12"/>
    </row>
    <row r="75" spans="1:7" x14ac:dyDescent="0.2">
      <c r="A75" t="s">
        <v>93</v>
      </c>
      <c r="B75" s="14">
        <v>75000000</v>
      </c>
      <c r="D75" s="12"/>
      <c r="E75" s="17">
        <f>E72/B75</f>
        <v>0.11526666666666667</v>
      </c>
      <c r="F75" s="17">
        <v>6.1499999999999999E-2</v>
      </c>
      <c r="G75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E66F0-385A-F541-9F03-D5E6DA5E947C}">
  <dimension ref="A1:E25"/>
  <sheetViews>
    <sheetView workbookViewId="0">
      <selection activeCell="D46" sqref="D46"/>
    </sheetView>
  </sheetViews>
  <sheetFormatPr baseColWidth="10" defaultRowHeight="16" x14ac:dyDescent="0.2"/>
  <cols>
    <col min="1" max="1" width="37.33203125" customWidth="1"/>
    <col min="2" max="2" width="59.33203125" bestFit="1" customWidth="1"/>
    <col min="3" max="3" width="10.83203125" style="4"/>
    <col min="4" max="4" width="23.33203125" style="4" customWidth="1"/>
    <col min="5" max="5" width="23.33203125" customWidth="1"/>
  </cols>
  <sheetData>
    <row r="1" spans="1:5" x14ac:dyDescent="0.2">
      <c r="A1" s="1" t="s">
        <v>97</v>
      </c>
    </row>
    <row r="3" spans="1:5" x14ac:dyDescent="0.2">
      <c r="A3" s="2" t="s">
        <v>98</v>
      </c>
      <c r="B3" s="2" t="s">
        <v>117</v>
      </c>
      <c r="C3" s="5" t="s">
        <v>118</v>
      </c>
      <c r="D3" s="5" t="s">
        <v>123</v>
      </c>
      <c r="E3" s="2" t="s">
        <v>119</v>
      </c>
    </row>
    <row r="5" spans="1:5" x14ac:dyDescent="0.2">
      <c r="A5" t="s">
        <v>99</v>
      </c>
      <c r="B5" t="s">
        <v>109</v>
      </c>
      <c r="C5" s="4">
        <v>5</v>
      </c>
      <c r="D5" s="8">
        <v>250000</v>
      </c>
      <c r="E5" s="3">
        <f>C5*D5</f>
        <v>1250000</v>
      </c>
    </row>
    <row r="7" spans="1:5" x14ac:dyDescent="0.2">
      <c r="A7" t="s">
        <v>100</v>
      </c>
      <c r="B7" t="s">
        <v>110</v>
      </c>
      <c r="C7" s="4">
        <v>3</v>
      </c>
      <c r="D7" s="8">
        <v>125000</v>
      </c>
      <c r="E7" s="3">
        <f>C7*D7</f>
        <v>375000</v>
      </c>
    </row>
    <row r="9" spans="1:5" x14ac:dyDescent="0.2">
      <c r="A9" t="s">
        <v>101</v>
      </c>
      <c r="B9" t="s">
        <v>111</v>
      </c>
      <c r="C9" s="4">
        <v>3</v>
      </c>
      <c r="D9" s="8">
        <v>125000</v>
      </c>
      <c r="E9" s="3">
        <f>C9*D9</f>
        <v>375000</v>
      </c>
    </row>
    <row r="11" spans="1:5" x14ac:dyDescent="0.2">
      <c r="A11" t="s">
        <v>102</v>
      </c>
      <c r="B11" t="s">
        <v>112</v>
      </c>
      <c r="C11" s="4">
        <v>5</v>
      </c>
      <c r="D11" s="8">
        <v>150000</v>
      </c>
      <c r="E11" s="3">
        <f>C11*D11</f>
        <v>750000</v>
      </c>
    </row>
    <row r="13" spans="1:5" x14ac:dyDescent="0.2">
      <c r="A13" t="s">
        <v>103</v>
      </c>
      <c r="B13" t="s">
        <v>113</v>
      </c>
      <c r="C13" s="4">
        <v>10</v>
      </c>
      <c r="D13" s="8">
        <v>100000</v>
      </c>
      <c r="E13" s="3">
        <f>C13*D13</f>
        <v>1000000</v>
      </c>
    </row>
    <row r="15" spans="1:5" x14ac:dyDescent="0.2">
      <c r="A15" t="s">
        <v>104</v>
      </c>
      <c r="B15" t="s">
        <v>114</v>
      </c>
      <c r="C15" s="4">
        <v>3</v>
      </c>
      <c r="D15" s="8">
        <v>175000</v>
      </c>
      <c r="E15" s="3">
        <f>C15*D15</f>
        <v>525000</v>
      </c>
    </row>
    <row r="17" spans="1:5" x14ac:dyDescent="0.2">
      <c r="A17" t="s">
        <v>105</v>
      </c>
      <c r="B17" t="s">
        <v>115</v>
      </c>
      <c r="C17" s="4">
        <v>40</v>
      </c>
      <c r="D17" s="8">
        <v>125000</v>
      </c>
      <c r="E17" s="3">
        <f>C17*D17</f>
        <v>5000000</v>
      </c>
    </row>
    <row r="19" spans="1:5" x14ac:dyDescent="0.2">
      <c r="A19" t="s">
        <v>106</v>
      </c>
      <c r="B19" t="s">
        <v>116</v>
      </c>
      <c r="C19" s="4">
        <v>45</v>
      </c>
      <c r="D19" s="8">
        <v>200000</v>
      </c>
      <c r="E19" s="3">
        <f>C19*D19</f>
        <v>9000000</v>
      </c>
    </row>
    <row r="21" spans="1:5" x14ac:dyDescent="0.2">
      <c r="A21" t="s">
        <v>107</v>
      </c>
      <c r="B21" t="s">
        <v>108</v>
      </c>
      <c r="C21" s="6">
        <v>35</v>
      </c>
      <c r="D21" s="8">
        <v>100000</v>
      </c>
      <c r="E21" s="7">
        <f>C21*D21</f>
        <v>3500000</v>
      </c>
    </row>
    <row r="23" spans="1:5" x14ac:dyDescent="0.2">
      <c r="A23" t="s">
        <v>120</v>
      </c>
      <c r="C23" s="4">
        <f>SUM(C5:C22)</f>
        <v>149</v>
      </c>
    </row>
    <row r="24" spans="1:5" x14ac:dyDescent="0.2">
      <c r="A24" t="s">
        <v>121</v>
      </c>
      <c r="E24" s="3">
        <f>SUM(E5:E23)</f>
        <v>21775000</v>
      </c>
    </row>
    <row r="25" spans="1:5" x14ac:dyDescent="0.2">
      <c r="A25" t="s">
        <v>122</v>
      </c>
      <c r="E25" s="11">
        <f>E24/75000000</f>
        <v>0.29033333333333333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Vendors</vt:lpstr>
      <vt:lpstr>FTE's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Rayson</dc:creator>
  <cp:lastModifiedBy>Allan Rayson</cp:lastModifiedBy>
  <dcterms:created xsi:type="dcterms:W3CDTF">2024-08-15T09:41:29Z</dcterms:created>
  <dcterms:modified xsi:type="dcterms:W3CDTF">2024-08-15T13:49:08Z</dcterms:modified>
</cp:coreProperties>
</file>